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ИТиС\"/>
    </mc:Choice>
  </mc:AlternateContent>
  <bookViews>
    <workbookView xWindow="0" yWindow="0" windowWidth="28800" windowHeight="1114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60" i="1" l="1"/>
  <c r="CH53" i="1"/>
  <c r="CH45" i="1"/>
  <c r="CH39" i="1"/>
  <c r="CH34" i="1"/>
  <c r="CH30" i="1"/>
  <c r="CH29" i="1"/>
  <c r="CH20" i="1" s="1"/>
  <c r="CH26" i="1"/>
  <c r="CH21" i="1"/>
  <c r="CH14" i="1"/>
  <c r="CH11" i="1" s="1"/>
  <c r="CH65" i="1" l="1"/>
  <c r="CH59" i="1" s="1"/>
  <c r="CH66" i="1" s="1"/>
</calcChain>
</file>

<file path=xl/sharedStrings.xml><?xml version="1.0" encoding="utf-8"?>
<sst xmlns="http://schemas.openxmlformats.org/spreadsheetml/2006/main" count="186" uniqueCount="129">
  <si>
    <t>Форма 6</t>
  </si>
  <si>
    <t>Информация об основных показателях финансово-хозяйственной деятельности</t>
  </si>
  <si>
    <t>АО "Кузнецкмежрайгаз"</t>
  </si>
  <si>
    <t>за  2021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</si>
  <si>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</si>
  <si>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</si>
  <si>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</si>
  <si>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</si>
  <si>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Пензенской области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</si>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</sst>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5" fillId="0" borderId="3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164" fontId="5" fillId="0" borderId="5" xfId="1" applyNumberFormat="1" applyFont="1" applyBorder="1" applyAlignment="1">
      <alignment horizontal="center" vertical="top"/>
    </xf>
    <xf numFmtId="0" fontId="5" fillId="0" borderId="0" xfId="0" applyFont="1"/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64" fontId="4" fillId="0" borderId="3" xfId="1" applyNumberFormat="1" applyFont="1" applyBorder="1" applyAlignment="1">
      <alignment horizontal="center" vertical="top"/>
    </xf>
    <xf numFmtId="164" fontId="4" fillId="0" borderId="4" xfId="1" applyNumberFormat="1" applyFont="1" applyBorder="1" applyAlignment="1">
      <alignment horizontal="center" vertical="top"/>
    </xf>
    <xf numFmtId="164" fontId="4" fillId="0" borderId="5" xfId="1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43" fontId="4" fillId="0" borderId="0" xfId="0" applyNumberFormat="1" applyFont="1"/>
    <xf numFmtId="165" fontId="4" fillId="0" borderId="3" xfId="1" applyNumberFormat="1" applyFont="1" applyBorder="1" applyAlignment="1">
      <alignment horizontal="center" vertical="top"/>
    </xf>
    <xf numFmtId="165" fontId="4" fillId="0" borderId="4" xfId="1" applyNumberFormat="1" applyFont="1" applyBorder="1" applyAlignment="1">
      <alignment horizontal="center" vertical="top"/>
    </xf>
    <xf numFmtId="165" fontId="4" fillId="0" borderId="5" xfId="1" applyNumberFormat="1" applyFont="1" applyBorder="1" applyAlignment="1">
      <alignment horizontal="center" vertical="top"/>
    </xf>
    <xf numFmtId="166" fontId="4" fillId="0" borderId="3" xfId="1" applyNumberFormat="1" applyFont="1" applyBorder="1" applyAlignment="1">
      <alignment horizontal="right" vertical="top"/>
    </xf>
    <xf numFmtId="166" fontId="4" fillId="0" borderId="4" xfId="1" applyNumberFormat="1" applyFont="1" applyBorder="1" applyAlignment="1">
      <alignment horizontal="right" vertical="top"/>
    </xf>
    <xf numFmtId="166" fontId="4" fillId="0" borderId="5" xfId="1" applyNumberFormat="1" applyFont="1" applyBorder="1" applyAlignment="1">
      <alignment horizontal="right" vertical="top"/>
    </xf>
    <xf numFmtId="0" fontId="6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1;&#1044;&#1056;%20&#1080;%20&#1075;&#1086;&#1076;&#1086;&#1074;&#1086;&#1081;%20&#1086;&#1090;&#1095;&#1077;&#1090;\&#1041;&#1044;&#1056;%202021%20&#1075;\2021%20&#1041;&#1044;&#1056;%20&#1092;&#1072;&#1082;&#1090;\4%20&#1082;&#1074;%202021_26&#1089;&#1095;%20&#1087;&#1086;%20&#1089;&#1087;&#1077;&#1094;&#1085;%20&#1091;&#1095;&#1090;&#1077;&#1085;%20&#1074;%20&#1090;&#1088;&#1072;&#1085;&#1089;&#1087;!!!!!&#1042;&#1045;&#1056;&#1053;&#1054;\4%20&#1082;&#1074;%202021%20&#1041;&#1044;&#1056;\2021%204%20&#1082;&#1074;%20&#1041;&#1102;&#1076;&#1078;&#1077;&#1090;&#1085;&#1099;&#1077;%20&#1092;&#1086;&#1088;&#1084;&#1099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9 "/>
      <sheetName val="9.1"/>
      <sheetName val="9.2"/>
      <sheetName val="9.3"/>
      <sheetName val=" 9.4"/>
      <sheetName val="9.5"/>
      <sheetName val="9.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9">
          <cell r="X129">
            <v>3390.82</v>
          </cell>
        </row>
      </sheetData>
      <sheetData sheetId="5" refreshError="1"/>
      <sheetData sheetId="6" refreshError="1"/>
      <sheetData sheetId="7">
        <row r="104">
          <cell r="X104">
            <v>269.31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71"/>
  <sheetViews>
    <sheetView tabSelected="1" topLeftCell="A40" workbookViewId="0">
      <selection activeCell="DO21" sqref="DO21"/>
    </sheetView>
  </sheetViews>
  <sheetFormatPr defaultColWidth="0.85546875" defaultRowHeight="12.75" x14ac:dyDescent="0.2"/>
  <cols>
    <col min="1" max="105" width="0.85546875" style="42"/>
    <col min="106" max="106" width="1.85546875" style="42" customWidth="1"/>
    <col min="107" max="116" width="0.85546875" style="42"/>
    <col min="117" max="134" width="15.85546875" style="42" customWidth="1"/>
    <col min="135" max="361" width="0.85546875" style="42"/>
    <col min="362" max="362" width="1.85546875" style="42" customWidth="1"/>
    <col min="363" max="372" width="0.85546875" style="42"/>
    <col min="373" max="390" width="15.85546875" style="42" customWidth="1"/>
    <col min="391" max="617" width="0.85546875" style="42"/>
    <col min="618" max="618" width="1.85546875" style="42" customWidth="1"/>
    <col min="619" max="628" width="0.85546875" style="42"/>
    <col min="629" max="646" width="15.85546875" style="42" customWidth="1"/>
    <col min="647" max="873" width="0.85546875" style="42"/>
    <col min="874" max="874" width="1.85546875" style="42" customWidth="1"/>
    <col min="875" max="884" width="0.85546875" style="42"/>
    <col min="885" max="902" width="15.85546875" style="42" customWidth="1"/>
    <col min="903" max="1129" width="0.85546875" style="42"/>
    <col min="1130" max="1130" width="1.85546875" style="42" customWidth="1"/>
    <col min="1131" max="1140" width="0.85546875" style="42"/>
    <col min="1141" max="1158" width="15.85546875" style="42" customWidth="1"/>
    <col min="1159" max="1385" width="0.85546875" style="42"/>
    <col min="1386" max="1386" width="1.85546875" style="42" customWidth="1"/>
    <col min="1387" max="1396" width="0.85546875" style="42"/>
    <col min="1397" max="1414" width="15.85546875" style="42" customWidth="1"/>
    <col min="1415" max="1641" width="0.85546875" style="42"/>
    <col min="1642" max="1642" width="1.85546875" style="42" customWidth="1"/>
    <col min="1643" max="1652" width="0.85546875" style="42"/>
    <col min="1653" max="1670" width="15.85546875" style="42" customWidth="1"/>
    <col min="1671" max="1897" width="0.85546875" style="42"/>
    <col min="1898" max="1898" width="1.85546875" style="42" customWidth="1"/>
    <col min="1899" max="1908" width="0.85546875" style="42"/>
    <col min="1909" max="1926" width="15.85546875" style="42" customWidth="1"/>
    <col min="1927" max="2153" width="0.85546875" style="42"/>
    <col min="2154" max="2154" width="1.85546875" style="42" customWidth="1"/>
    <col min="2155" max="2164" width="0.85546875" style="42"/>
    <col min="2165" max="2182" width="15.85546875" style="42" customWidth="1"/>
    <col min="2183" max="2409" width="0.85546875" style="42"/>
    <col min="2410" max="2410" width="1.85546875" style="42" customWidth="1"/>
    <col min="2411" max="2420" width="0.85546875" style="42"/>
    <col min="2421" max="2438" width="15.85546875" style="42" customWidth="1"/>
    <col min="2439" max="2665" width="0.85546875" style="42"/>
    <col min="2666" max="2666" width="1.85546875" style="42" customWidth="1"/>
    <col min="2667" max="2676" width="0.85546875" style="42"/>
    <col min="2677" max="2694" width="15.85546875" style="42" customWidth="1"/>
    <col min="2695" max="2921" width="0.85546875" style="42"/>
    <col min="2922" max="2922" width="1.85546875" style="42" customWidth="1"/>
    <col min="2923" max="2932" width="0.85546875" style="42"/>
    <col min="2933" max="2950" width="15.85546875" style="42" customWidth="1"/>
    <col min="2951" max="3177" width="0.85546875" style="42"/>
    <col min="3178" max="3178" width="1.85546875" style="42" customWidth="1"/>
    <col min="3179" max="3188" width="0.85546875" style="42"/>
    <col min="3189" max="3206" width="15.85546875" style="42" customWidth="1"/>
    <col min="3207" max="3433" width="0.85546875" style="42"/>
    <col min="3434" max="3434" width="1.85546875" style="42" customWidth="1"/>
    <col min="3435" max="3444" width="0.85546875" style="42"/>
    <col min="3445" max="3462" width="15.85546875" style="42" customWidth="1"/>
    <col min="3463" max="3689" width="0.85546875" style="42"/>
    <col min="3690" max="3690" width="1.85546875" style="42" customWidth="1"/>
    <col min="3691" max="3700" width="0.85546875" style="42"/>
    <col min="3701" max="3718" width="15.85546875" style="42" customWidth="1"/>
    <col min="3719" max="3945" width="0.85546875" style="42"/>
    <col min="3946" max="3946" width="1.85546875" style="42" customWidth="1"/>
    <col min="3947" max="3956" width="0.85546875" style="42"/>
    <col min="3957" max="3974" width="15.85546875" style="42" customWidth="1"/>
    <col min="3975" max="4201" width="0.85546875" style="42"/>
    <col min="4202" max="4202" width="1.85546875" style="42" customWidth="1"/>
    <col min="4203" max="4212" width="0.85546875" style="42"/>
    <col min="4213" max="4230" width="15.85546875" style="42" customWidth="1"/>
    <col min="4231" max="4457" width="0.85546875" style="42"/>
    <col min="4458" max="4458" width="1.85546875" style="42" customWidth="1"/>
    <col min="4459" max="4468" width="0.85546875" style="42"/>
    <col min="4469" max="4486" width="15.85546875" style="42" customWidth="1"/>
    <col min="4487" max="4713" width="0.85546875" style="42"/>
    <col min="4714" max="4714" width="1.85546875" style="42" customWidth="1"/>
    <col min="4715" max="4724" width="0.85546875" style="42"/>
    <col min="4725" max="4742" width="15.85546875" style="42" customWidth="1"/>
    <col min="4743" max="4969" width="0.85546875" style="42"/>
    <col min="4970" max="4970" width="1.85546875" style="42" customWidth="1"/>
    <col min="4971" max="4980" width="0.85546875" style="42"/>
    <col min="4981" max="4998" width="15.85546875" style="42" customWidth="1"/>
    <col min="4999" max="5225" width="0.85546875" style="42"/>
    <col min="5226" max="5226" width="1.85546875" style="42" customWidth="1"/>
    <col min="5227" max="5236" width="0.85546875" style="42"/>
    <col min="5237" max="5254" width="15.85546875" style="42" customWidth="1"/>
    <col min="5255" max="5481" width="0.85546875" style="42"/>
    <col min="5482" max="5482" width="1.85546875" style="42" customWidth="1"/>
    <col min="5483" max="5492" width="0.85546875" style="42"/>
    <col min="5493" max="5510" width="15.85546875" style="42" customWidth="1"/>
    <col min="5511" max="5737" width="0.85546875" style="42"/>
    <col min="5738" max="5738" width="1.85546875" style="42" customWidth="1"/>
    <col min="5739" max="5748" width="0.85546875" style="42"/>
    <col min="5749" max="5766" width="15.85546875" style="42" customWidth="1"/>
    <col min="5767" max="5993" width="0.85546875" style="42"/>
    <col min="5994" max="5994" width="1.85546875" style="42" customWidth="1"/>
    <col min="5995" max="6004" width="0.85546875" style="42"/>
    <col min="6005" max="6022" width="15.85546875" style="42" customWidth="1"/>
    <col min="6023" max="6249" width="0.85546875" style="42"/>
    <col min="6250" max="6250" width="1.85546875" style="42" customWidth="1"/>
    <col min="6251" max="6260" width="0.85546875" style="42"/>
    <col min="6261" max="6278" width="15.85546875" style="42" customWidth="1"/>
    <col min="6279" max="6505" width="0.85546875" style="42"/>
    <col min="6506" max="6506" width="1.85546875" style="42" customWidth="1"/>
    <col min="6507" max="6516" width="0.85546875" style="42"/>
    <col min="6517" max="6534" width="15.85546875" style="42" customWidth="1"/>
    <col min="6535" max="6761" width="0.85546875" style="42"/>
    <col min="6762" max="6762" width="1.85546875" style="42" customWidth="1"/>
    <col min="6763" max="6772" width="0.85546875" style="42"/>
    <col min="6773" max="6790" width="15.85546875" style="42" customWidth="1"/>
    <col min="6791" max="7017" width="0.85546875" style="42"/>
    <col min="7018" max="7018" width="1.85546875" style="42" customWidth="1"/>
    <col min="7019" max="7028" width="0.85546875" style="42"/>
    <col min="7029" max="7046" width="15.85546875" style="42" customWidth="1"/>
    <col min="7047" max="7273" width="0.85546875" style="42"/>
    <col min="7274" max="7274" width="1.85546875" style="42" customWidth="1"/>
    <col min="7275" max="7284" width="0.85546875" style="42"/>
    <col min="7285" max="7302" width="15.85546875" style="42" customWidth="1"/>
    <col min="7303" max="7529" width="0.85546875" style="42"/>
    <col min="7530" max="7530" width="1.85546875" style="42" customWidth="1"/>
    <col min="7531" max="7540" width="0.85546875" style="42"/>
    <col min="7541" max="7558" width="15.85546875" style="42" customWidth="1"/>
    <col min="7559" max="7785" width="0.85546875" style="42"/>
    <col min="7786" max="7786" width="1.85546875" style="42" customWidth="1"/>
    <col min="7787" max="7796" width="0.85546875" style="42"/>
    <col min="7797" max="7814" width="15.85546875" style="42" customWidth="1"/>
    <col min="7815" max="8041" width="0.85546875" style="42"/>
    <col min="8042" max="8042" width="1.85546875" style="42" customWidth="1"/>
    <col min="8043" max="8052" width="0.85546875" style="42"/>
    <col min="8053" max="8070" width="15.85546875" style="42" customWidth="1"/>
    <col min="8071" max="8297" width="0.85546875" style="42"/>
    <col min="8298" max="8298" width="1.85546875" style="42" customWidth="1"/>
    <col min="8299" max="8308" width="0.85546875" style="42"/>
    <col min="8309" max="8326" width="15.85546875" style="42" customWidth="1"/>
    <col min="8327" max="8553" width="0.85546875" style="42"/>
    <col min="8554" max="8554" width="1.85546875" style="42" customWidth="1"/>
    <col min="8555" max="8564" width="0.85546875" style="42"/>
    <col min="8565" max="8582" width="15.85546875" style="42" customWidth="1"/>
    <col min="8583" max="8809" width="0.85546875" style="42"/>
    <col min="8810" max="8810" width="1.85546875" style="42" customWidth="1"/>
    <col min="8811" max="8820" width="0.85546875" style="42"/>
    <col min="8821" max="8838" width="15.85546875" style="42" customWidth="1"/>
    <col min="8839" max="9065" width="0.85546875" style="42"/>
    <col min="9066" max="9066" width="1.85546875" style="42" customWidth="1"/>
    <col min="9067" max="9076" width="0.85546875" style="42"/>
    <col min="9077" max="9094" width="15.85546875" style="42" customWidth="1"/>
    <col min="9095" max="9321" width="0.85546875" style="42"/>
    <col min="9322" max="9322" width="1.85546875" style="42" customWidth="1"/>
    <col min="9323" max="9332" width="0.85546875" style="42"/>
    <col min="9333" max="9350" width="15.85546875" style="42" customWidth="1"/>
    <col min="9351" max="9577" width="0.85546875" style="42"/>
    <col min="9578" max="9578" width="1.85546875" style="42" customWidth="1"/>
    <col min="9579" max="9588" width="0.85546875" style="42"/>
    <col min="9589" max="9606" width="15.85546875" style="42" customWidth="1"/>
    <col min="9607" max="9833" width="0.85546875" style="42"/>
    <col min="9834" max="9834" width="1.85546875" style="42" customWidth="1"/>
    <col min="9835" max="9844" width="0.85546875" style="42"/>
    <col min="9845" max="9862" width="15.85546875" style="42" customWidth="1"/>
    <col min="9863" max="10089" width="0.85546875" style="42"/>
    <col min="10090" max="10090" width="1.85546875" style="42" customWidth="1"/>
    <col min="10091" max="10100" width="0.85546875" style="42"/>
    <col min="10101" max="10118" width="15.85546875" style="42" customWidth="1"/>
    <col min="10119" max="10345" width="0.85546875" style="42"/>
    <col min="10346" max="10346" width="1.85546875" style="42" customWidth="1"/>
    <col min="10347" max="10356" width="0.85546875" style="42"/>
    <col min="10357" max="10374" width="15.85546875" style="42" customWidth="1"/>
    <col min="10375" max="10601" width="0.85546875" style="42"/>
    <col min="10602" max="10602" width="1.85546875" style="42" customWidth="1"/>
    <col min="10603" max="10612" width="0.85546875" style="42"/>
    <col min="10613" max="10630" width="15.85546875" style="42" customWidth="1"/>
    <col min="10631" max="10857" width="0.85546875" style="42"/>
    <col min="10858" max="10858" width="1.85546875" style="42" customWidth="1"/>
    <col min="10859" max="10868" width="0.85546875" style="42"/>
    <col min="10869" max="10886" width="15.85546875" style="42" customWidth="1"/>
    <col min="10887" max="11113" width="0.85546875" style="42"/>
    <col min="11114" max="11114" width="1.85546875" style="42" customWidth="1"/>
    <col min="11115" max="11124" width="0.85546875" style="42"/>
    <col min="11125" max="11142" width="15.85546875" style="42" customWidth="1"/>
    <col min="11143" max="11369" width="0.85546875" style="42"/>
    <col min="11370" max="11370" width="1.85546875" style="42" customWidth="1"/>
    <col min="11371" max="11380" width="0.85546875" style="42"/>
    <col min="11381" max="11398" width="15.85546875" style="42" customWidth="1"/>
    <col min="11399" max="11625" width="0.85546875" style="42"/>
    <col min="11626" max="11626" width="1.85546875" style="42" customWidth="1"/>
    <col min="11627" max="11636" width="0.85546875" style="42"/>
    <col min="11637" max="11654" width="15.85546875" style="42" customWidth="1"/>
    <col min="11655" max="11881" width="0.85546875" style="42"/>
    <col min="11882" max="11882" width="1.85546875" style="42" customWidth="1"/>
    <col min="11883" max="11892" width="0.85546875" style="42"/>
    <col min="11893" max="11910" width="15.85546875" style="42" customWidth="1"/>
    <col min="11911" max="12137" width="0.85546875" style="42"/>
    <col min="12138" max="12138" width="1.85546875" style="42" customWidth="1"/>
    <col min="12139" max="12148" width="0.85546875" style="42"/>
    <col min="12149" max="12166" width="15.85546875" style="42" customWidth="1"/>
    <col min="12167" max="12393" width="0.85546875" style="42"/>
    <col min="12394" max="12394" width="1.85546875" style="42" customWidth="1"/>
    <col min="12395" max="12404" width="0.85546875" style="42"/>
    <col min="12405" max="12422" width="15.85546875" style="42" customWidth="1"/>
    <col min="12423" max="12649" width="0.85546875" style="42"/>
    <col min="12650" max="12650" width="1.85546875" style="42" customWidth="1"/>
    <col min="12651" max="12660" width="0.85546875" style="42"/>
    <col min="12661" max="12678" width="15.85546875" style="42" customWidth="1"/>
    <col min="12679" max="12905" width="0.85546875" style="42"/>
    <col min="12906" max="12906" width="1.85546875" style="42" customWidth="1"/>
    <col min="12907" max="12916" width="0.85546875" style="42"/>
    <col min="12917" max="12934" width="15.85546875" style="42" customWidth="1"/>
    <col min="12935" max="13161" width="0.85546875" style="42"/>
    <col min="13162" max="13162" width="1.85546875" style="42" customWidth="1"/>
    <col min="13163" max="13172" width="0.85546875" style="42"/>
    <col min="13173" max="13190" width="15.85546875" style="42" customWidth="1"/>
    <col min="13191" max="13417" width="0.85546875" style="42"/>
    <col min="13418" max="13418" width="1.85546875" style="42" customWidth="1"/>
    <col min="13419" max="13428" width="0.85546875" style="42"/>
    <col min="13429" max="13446" width="15.85546875" style="42" customWidth="1"/>
    <col min="13447" max="13673" width="0.85546875" style="42"/>
    <col min="13674" max="13674" width="1.85546875" style="42" customWidth="1"/>
    <col min="13675" max="13684" width="0.85546875" style="42"/>
    <col min="13685" max="13702" width="15.85546875" style="42" customWidth="1"/>
    <col min="13703" max="13929" width="0.85546875" style="42"/>
    <col min="13930" max="13930" width="1.85546875" style="42" customWidth="1"/>
    <col min="13931" max="13940" width="0.85546875" style="42"/>
    <col min="13941" max="13958" width="15.85546875" style="42" customWidth="1"/>
    <col min="13959" max="14185" width="0.85546875" style="42"/>
    <col min="14186" max="14186" width="1.85546875" style="42" customWidth="1"/>
    <col min="14187" max="14196" width="0.85546875" style="42"/>
    <col min="14197" max="14214" width="15.85546875" style="42" customWidth="1"/>
    <col min="14215" max="14441" width="0.85546875" style="42"/>
    <col min="14442" max="14442" width="1.85546875" style="42" customWidth="1"/>
    <col min="14443" max="14452" width="0.85546875" style="42"/>
    <col min="14453" max="14470" width="15.85546875" style="42" customWidth="1"/>
    <col min="14471" max="14697" width="0.85546875" style="42"/>
    <col min="14698" max="14698" width="1.85546875" style="42" customWidth="1"/>
    <col min="14699" max="14708" width="0.85546875" style="42"/>
    <col min="14709" max="14726" width="15.85546875" style="42" customWidth="1"/>
    <col min="14727" max="14953" width="0.85546875" style="42"/>
    <col min="14954" max="14954" width="1.85546875" style="42" customWidth="1"/>
    <col min="14955" max="14964" width="0.85546875" style="42"/>
    <col min="14965" max="14982" width="15.85546875" style="42" customWidth="1"/>
    <col min="14983" max="15209" width="0.85546875" style="42"/>
    <col min="15210" max="15210" width="1.85546875" style="42" customWidth="1"/>
    <col min="15211" max="15220" width="0.85546875" style="42"/>
    <col min="15221" max="15238" width="15.85546875" style="42" customWidth="1"/>
    <col min="15239" max="15465" width="0.85546875" style="42"/>
    <col min="15466" max="15466" width="1.85546875" style="42" customWidth="1"/>
    <col min="15467" max="15476" width="0.85546875" style="42"/>
    <col min="15477" max="15494" width="15.85546875" style="42" customWidth="1"/>
    <col min="15495" max="15721" width="0.85546875" style="42"/>
    <col min="15722" max="15722" width="1.85546875" style="42" customWidth="1"/>
    <col min="15723" max="15732" width="0.85546875" style="42"/>
    <col min="15733" max="15750" width="15.85546875" style="42" customWidth="1"/>
    <col min="15751" max="15977" width="0.85546875" style="42"/>
    <col min="15978" max="15978" width="1.85546875" style="42" customWidth="1"/>
    <col min="15979" max="15988" width="0.85546875" style="42"/>
    <col min="15989" max="16006" width="15.85546875" style="42" customWidth="1"/>
    <col min="16007" max="16233" width="0.85546875" style="42"/>
    <col min="16234" max="16234" width="1.85546875" style="42" customWidth="1"/>
    <col min="16235" max="16244" width="0.85546875" style="42"/>
    <col min="16245" max="16262" width="15.85546875" style="42" customWidth="1"/>
    <col min="16263" max="16384" width="0.85546875" style="42"/>
  </cols>
  <sheetData>
    <row r="1" spans="1:105" s="1" customFormat="1" ht="15" x14ac:dyDescent="0.25">
      <c r="DA1" s="2" t="s">
        <v>0</v>
      </c>
    </row>
    <row r="2" spans="1:105" s="1" customFormat="1" ht="15" x14ac:dyDescent="0.25"/>
    <row r="3" spans="1:105" s="4" customFormat="1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</row>
    <row r="4" spans="1:105" s="4" customFormat="1" ht="15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P4" s="6" t="s">
        <v>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7" t="s">
        <v>3</v>
      </c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8"/>
      <c r="CF4" s="8"/>
      <c r="CG4" s="8"/>
      <c r="CH4" s="8"/>
      <c r="CI4" s="9" t="s">
        <v>4</v>
      </c>
      <c r="CJ4" s="9"/>
      <c r="CK4" s="9"/>
      <c r="CL4" s="9"/>
      <c r="CM4" s="9"/>
      <c r="CN4" s="9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5" s="10" customFormat="1" ht="11.25" x14ac:dyDescent="0.2">
      <c r="P5" s="11" t="s">
        <v>5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CX5" s="12"/>
      <c r="CY5" s="13"/>
      <c r="CZ5" s="13"/>
    </row>
    <row r="6" spans="1:105" s="4" customFormat="1" ht="15.75" x14ac:dyDescent="0.25">
      <c r="A6" s="3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1:105" s="4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O7" s="14" t="s">
        <v>7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6" t="s">
        <v>8</v>
      </c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10" customFormat="1" ht="11.25" x14ac:dyDescent="0.2">
      <c r="AO8" s="11" t="s">
        <v>9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</row>
    <row r="9" spans="1:105" s="1" customFormat="1" ht="15" x14ac:dyDescent="0.25"/>
    <row r="10" spans="1:105" s="10" customFormat="1" ht="22.5" customHeight="1" x14ac:dyDescent="0.2">
      <c r="A10" s="15" t="s">
        <v>10</v>
      </c>
      <c r="B10" s="15"/>
      <c r="C10" s="15"/>
      <c r="D10" s="15"/>
      <c r="E10" s="15"/>
      <c r="F10" s="15"/>
      <c r="G10" s="15"/>
      <c r="H10" s="15"/>
      <c r="I10" s="15" t="s">
        <v>11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 t="s">
        <v>12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 t="s">
        <v>13</v>
      </c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1" spans="1:105" s="25" customFormat="1" ht="29.25" customHeight="1" x14ac:dyDescent="0.15">
      <c r="A11" s="16">
        <v>1</v>
      </c>
      <c r="B11" s="17"/>
      <c r="C11" s="17"/>
      <c r="D11" s="17"/>
      <c r="E11" s="17"/>
      <c r="F11" s="17"/>
      <c r="G11" s="17"/>
      <c r="H11" s="18"/>
      <c r="I11" s="19"/>
      <c r="J11" s="20" t="s">
        <v>14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6" t="s">
        <v>15</v>
      </c>
      <c r="BY11" s="17"/>
      <c r="BZ11" s="17"/>
      <c r="CA11" s="17"/>
      <c r="CB11" s="17"/>
      <c r="CC11" s="17"/>
      <c r="CD11" s="17"/>
      <c r="CE11" s="17"/>
      <c r="CF11" s="17"/>
      <c r="CG11" s="18"/>
      <c r="CH11" s="22">
        <f>CH12+CH13+CH14+CH19+CH20</f>
        <v>141612.40000000002</v>
      </c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4"/>
    </row>
    <row r="12" spans="1:105" s="10" customFormat="1" ht="11.25" x14ac:dyDescent="0.2">
      <c r="A12" s="16" t="s">
        <v>16</v>
      </c>
      <c r="B12" s="17"/>
      <c r="C12" s="17"/>
      <c r="D12" s="17"/>
      <c r="E12" s="17"/>
      <c r="F12" s="17"/>
      <c r="G12" s="17"/>
      <c r="H12" s="18"/>
      <c r="I12" s="19"/>
      <c r="J12" s="26" t="s">
        <v>17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7"/>
      <c r="BX12" s="16" t="s">
        <v>15</v>
      </c>
      <c r="BY12" s="17"/>
      <c r="BZ12" s="17"/>
      <c r="CA12" s="17"/>
      <c r="CB12" s="17"/>
      <c r="CC12" s="17"/>
      <c r="CD12" s="17"/>
      <c r="CE12" s="17"/>
      <c r="CF12" s="17"/>
      <c r="CG12" s="18"/>
      <c r="CH12" s="22">
        <v>70645.790000000008</v>
      </c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4"/>
    </row>
    <row r="13" spans="1:105" s="10" customFormat="1" ht="11.25" x14ac:dyDescent="0.2">
      <c r="A13" s="16" t="s">
        <v>18</v>
      </c>
      <c r="B13" s="17"/>
      <c r="C13" s="17"/>
      <c r="D13" s="17"/>
      <c r="E13" s="17"/>
      <c r="F13" s="17"/>
      <c r="G13" s="17"/>
      <c r="H13" s="18"/>
      <c r="I13" s="19"/>
      <c r="J13" s="26" t="s">
        <v>19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7"/>
      <c r="BX13" s="16" t="s">
        <v>15</v>
      </c>
      <c r="BY13" s="17"/>
      <c r="BZ13" s="17"/>
      <c r="CA13" s="17"/>
      <c r="CB13" s="17"/>
      <c r="CC13" s="17"/>
      <c r="CD13" s="17"/>
      <c r="CE13" s="17"/>
      <c r="CF13" s="17"/>
      <c r="CG13" s="18"/>
      <c r="CH13" s="22">
        <v>21134.97</v>
      </c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4"/>
    </row>
    <row r="14" spans="1:105" s="10" customFormat="1" ht="11.25" x14ac:dyDescent="0.2">
      <c r="A14" s="16" t="s">
        <v>20</v>
      </c>
      <c r="B14" s="17"/>
      <c r="C14" s="17"/>
      <c r="D14" s="17"/>
      <c r="E14" s="17"/>
      <c r="F14" s="17"/>
      <c r="G14" s="17"/>
      <c r="H14" s="18"/>
      <c r="I14" s="19"/>
      <c r="J14" s="26" t="s">
        <v>21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7"/>
      <c r="BX14" s="16" t="s">
        <v>15</v>
      </c>
      <c r="BY14" s="17"/>
      <c r="BZ14" s="17"/>
      <c r="CA14" s="17"/>
      <c r="CB14" s="17"/>
      <c r="CC14" s="17"/>
      <c r="CD14" s="17"/>
      <c r="CE14" s="17"/>
      <c r="CF14" s="17"/>
      <c r="CG14" s="18"/>
      <c r="CH14" s="22">
        <f>SUM(CH15:DA18)</f>
        <v>12430.710000000001</v>
      </c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4"/>
    </row>
    <row r="15" spans="1:105" s="10" customFormat="1" ht="11.25" x14ac:dyDescent="0.2">
      <c r="A15" s="16" t="s">
        <v>22</v>
      </c>
      <c r="B15" s="17"/>
      <c r="C15" s="17"/>
      <c r="D15" s="17"/>
      <c r="E15" s="17"/>
      <c r="F15" s="17"/>
      <c r="G15" s="17"/>
      <c r="H15" s="18"/>
      <c r="I15" s="19"/>
      <c r="J15" s="20" t="s">
        <v>23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6" t="s">
        <v>15</v>
      </c>
      <c r="BY15" s="17"/>
      <c r="BZ15" s="17"/>
      <c r="CA15" s="17"/>
      <c r="CB15" s="17"/>
      <c r="CC15" s="17"/>
      <c r="CD15" s="17"/>
      <c r="CE15" s="17"/>
      <c r="CF15" s="17"/>
      <c r="CG15" s="18"/>
      <c r="CH15" s="28">
        <v>7382.85</v>
      </c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30"/>
    </row>
    <row r="16" spans="1:105" s="10" customFormat="1" ht="11.25" x14ac:dyDescent="0.2">
      <c r="A16" s="16" t="s">
        <v>24</v>
      </c>
      <c r="B16" s="17"/>
      <c r="C16" s="17"/>
      <c r="D16" s="17"/>
      <c r="E16" s="17"/>
      <c r="F16" s="17"/>
      <c r="G16" s="17"/>
      <c r="H16" s="18"/>
      <c r="I16" s="19"/>
      <c r="J16" s="20" t="s">
        <v>25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6" t="s">
        <v>15</v>
      </c>
      <c r="BY16" s="17"/>
      <c r="BZ16" s="17"/>
      <c r="CA16" s="17"/>
      <c r="CB16" s="17"/>
      <c r="CC16" s="17"/>
      <c r="CD16" s="17"/>
      <c r="CE16" s="17"/>
      <c r="CF16" s="17"/>
      <c r="CG16" s="18"/>
      <c r="CH16" s="28">
        <v>767.51</v>
      </c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30"/>
    </row>
    <row r="17" spans="1:105" s="10" customFormat="1" ht="11.25" x14ac:dyDescent="0.2">
      <c r="A17" s="16" t="s">
        <v>26</v>
      </c>
      <c r="B17" s="17"/>
      <c r="C17" s="17"/>
      <c r="D17" s="17"/>
      <c r="E17" s="17"/>
      <c r="F17" s="17"/>
      <c r="G17" s="17"/>
      <c r="H17" s="18"/>
      <c r="I17" s="19"/>
      <c r="J17" s="20" t="s">
        <v>27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6" t="s">
        <v>15</v>
      </c>
      <c r="BY17" s="17"/>
      <c r="BZ17" s="17"/>
      <c r="CA17" s="17"/>
      <c r="CB17" s="17"/>
      <c r="CC17" s="17"/>
      <c r="CD17" s="17"/>
      <c r="CE17" s="17"/>
      <c r="CF17" s="17"/>
      <c r="CG17" s="18"/>
      <c r="CH17" s="28">
        <v>3137.59</v>
      </c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s="10" customFormat="1" ht="11.25" x14ac:dyDescent="0.2">
      <c r="A18" s="16" t="s">
        <v>28</v>
      </c>
      <c r="B18" s="17"/>
      <c r="C18" s="17"/>
      <c r="D18" s="17"/>
      <c r="E18" s="17"/>
      <c r="F18" s="17"/>
      <c r="G18" s="17"/>
      <c r="H18" s="18"/>
      <c r="I18" s="19"/>
      <c r="J18" s="20" t="s">
        <v>29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6" t="s">
        <v>15</v>
      </c>
      <c r="BY18" s="17"/>
      <c r="BZ18" s="17"/>
      <c r="CA18" s="17"/>
      <c r="CB18" s="17"/>
      <c r="CC18" s="17"/>
      <c r="CD18" s="17"/>
      <c r="CE18" s="17"/>
      <c r="CF18" s="17"/>
      <c r="CG18" s="18"/>
      <c r="CH18" s="28">
        <v>1142.76</v>
      </c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/>
    </row>
    <row r="19" spans="1:105" s="10" customFormat="1" ht="11.25" x14ac:dyDescent="0.2">
      <c r="A19" s="31" t="s">
        <v>30</v>
      </c>
      <c r="B19" s="32"/>
      <c r="C19" s="32"/>
      <c r="D19" s="32"/>
      <c r="E19" s="32"/>
      <c r="F19" s="32"/>
      <c r="G19" s="32"/>
      <c r="H19" s="33"/>
      <c r="I19" s="34"/>
      <c r="J19" s="26" t="s">
        <v>31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7"/>
      <c r="BX19" s="16" t="s">
        <v>15</v>
      </c>
      <c r="BY19" s="17"/>
      <c r="BZ19" s="17"/>
      <c r="CA19" s="17"/>
      <c r="CB19" s="17"/>
      <c r="CC19" s="17"/>
      <c r="CD19" s="17"/>
      <c r="CE19" s="17"/>
      <c r="CF19" s="17"/>
      <c r="CG19" s="18"/>
      <c r="CH19" s="22">
        <v>12424.61</v>
      </c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4"/>
    </row>
    <row r="20" spans="1:105" s="10" customFormat="1" ht="11.25" x14ac:dyDescent="0.2">
      <c r="A20" s="31" t="s">
        <v>32</v>
      </c>
      <c r="B20" s="32"/>
      <c r="C20" s="32"/>
      <c r="D20" s="32"/>
      <c r="E20" s="32"/>
      <c r="F20" s="32"/>
      <c r="G20" s="32"/>
      <c r="H20" s="33"/>
      <c r="I20" s="34"/>
      <c r="J20" s="26" t="s">
        <v>33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7"/>
      <c r="BX20" s="16" t="s">
        <v>15</v>
      </c>
      <c r="BY20" s="17"/>
      <c r="BZ20" s="17"/>
      <c r="CA20" s="17"/>
      <c r="CB20" s="17"/>
      <c r="CC20" s="17"/>
      <c r="CD20" s="17"/>
      <c r="CE20" s="17"/>
      <c r="CF20" s="17"/>
      <c r="CG20" s="18"/>
      <c r="CH20" s="22">
        <f>CH21+CH26+CH29+CH34+CH44+CH45</f>
        <v>24976.32</v>
      </c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</row>
    <row r="21" spans="1:105" s="10" customFormat="1" ht="11.25" x14ac:dyDescent="0.2">
      <c r="A21" s="31" t="s">
        <v>34</v>
      </c>
      <c r="B21" s="32"/>
      <c r="C21" s="32"/>
      <c r="D21" s="32"/>
      <c r="E21" s="32"/>
      <c r="F21" s="32"/>
      <c r="G21" s="32"/>
      <c r="H21" s="33"/>
      <c r="I21" s="34"/>
      <c r="J21" s="26" t="s">
        <v>35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16" t="s">
        <v>15</v>
      </c>
      <c r="BY21" s="17"/>
      <c r="BZ21" s="17"/>
      <c r="CA21" s="17"/>
      <c r="CB21" s="17"/>
      <c r="CC21" s="17"/>
      <c r="CD21" s="17"/>
      <c r="CE21" s="17"/>
      <c r="CF21" s="17"/>
      <c r="CG21" s="18"/>
      <c r="CH21" s="22">
        <f>SUM(CH22:DA25)</f>
        <v>16090.24</v>
      </c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4"/>
    </row>
    <row r="22" spans="1:105" s="10" customFormat="1" ht="11.25" x14ac:dyDescent="0.2">
      <c r="A22" s="16" t="s">
        <v>36</v>
      </c>
      <c r="B22" s="17"/>
      <c r="C22" s="17"/>
      <c r="D22" s="17"/>
      <c r="E22" s="17"/>
      <c r="F22" s="17"/>
      <c r="G22" s="17"/>
      <c r="H22" s="18"/>
      <c r="I22" s="19"/>
      <c r="J22" s="20" t="s">
        <v>37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6" t="s">
        <v>15</v>
      </c>
      <c r="BY22" s="17"/>
      <c r="BZ22" s="17"/>
      <c r="CA22" s="17"/>
      <c r="CB22" s="17"/>
      <c r="CC22" s="17"/>
      <c r="CD22" s="17"/>
      <c r="CE22" s="17"/>
      <c r="CF22" s="17"/>
      <c r="CG22" s="18"/>
      <c r="CH22" s="28">
        <v>139.21</v>
      </c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30"/>
    </row>
    <row r="23" spans="1:105" s="10" customFormat="1" ht="11.25" x14ac:dyDescent="0.2">
      <c r="A23" s="16" t="s">
        <v>38</v>
      </c>
      <c r="B23" s="17"/>
      <c r="C23" s="17"/>
      <c r="D23" s="17"/>
      <c r="E23" s="17"/>
      <c r="F23" s="17"/>
      <c r="G23" s="17"/>
      <c r="H23" s="18"/>
      <c r="I23" s="19"/>
      <c r="J23" s="20" t="s">
        <v>39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6" t="s">
        <v>15</v>
      </c>
      <c r="BY23" s="17"/>
      <c r="BZ23" s="17"/>
      <c r="CA23" s="17"/>
      <c r="CB23" s="17"/>
      <c r="CC23" s="17"/>
      <c r="CD23" s="17"/>
      <c r="CE23" s="17"/>
      <c r="CF23" s="17"/>
      <c r="CG23" s="18"/>
      <c r="CH23" s="28">
        <v>12357.96</v>
      </c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30"/>
    </row>
    <row r="24" spans="1:105" s="10" customFormat="1" ht="22.5" customHeight="1" x14ac:dyDescent="0.2">
      <c r="A24" s="16" t="s">
        <v>40</v>
      </c>
      <c r="B24" s="17"/>
      <c r="C24" s="17"/>
      <c r="D24" s="17"/>
      <c r="E24" s="17"/>
      <c r="F24" s="17"/>
      <c r="G24" s="17"/>
      <c r="H24" s="18"/>
      <c r="I24" s="19"/>
      <c r="J24" s="20" t="s">
        <v>41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6" t="s">
        <v>15</v>
      </c>
      <c r="BY24" s="17"/>
      <c r="BZ24" s="17"/>
      <c r="CA24" s="17"/>
      <c r="CB24" s="17"/>
      <c r="CC24" s="17"/>
      <c r="CD24" s="17"/>
      <c r="CE24" s="17"/>
      <c r="CF24" s="17"/>
      <c r="CG24" s="18"/>
      <c r="CH24" s="28">
        <v>3592.79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</row>
    <row r="25" spans="1:105" s="10" customFormat="1" ht="11.25" x14ac:dyDescent="0.2">
      <c r="A25" s="16" t="s">
        <v>42</v>
      </c>
      <c r="B25" s="17"/>
      <c r="C25" s="17"/>
      <c r="D25" s="17"/>
      <c r="E25" s="17"/>
      <c r="F25" s="17"/>
      <c r="G25" s="17"/>
      <c r="H25" s="18"/>
      <c r="I25" s="19"/>
      <c r="J25" s="20" t="s">
        <v>43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6" t="s">
        <v>15</v>
      </c>
      <c r="BY25" s="17"/>
      <c r="BZ25" s="17"/>
      <c r="CA25" s="17"/>
      <c r="CB25" s="17"/>
      <c r="CC25" s="17"/>
      <c r="CD25" s="17"/>
      <c r="CE25" s="17"/>
      <c r="CF25" s="17"/>
      <c r="CG25" s="18"/>
      <c r="CH25" s="28">
        <v>0.28000000000000003</v>
      </c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30"/>
    </row>
    <row r="26" spans="1:105" s="10" customFormat="1" ht="11.25" x14ac:dyDescent="0.2">
      <c r="A26" s="31" t="s">
        <v>44</v>
      </c>
      <c r="B26" s="32"/>
      <c r="C26" s="32"/>
      <c r="D26" s="32"/>
      <c r="E26" s="32"/>
      <c r="F26" s="32"/>
      <c r="G26" s="32"/>
      <c r="H26" s="33"/>
      <c r="I26" s="34"/>
      <c r="J26" s="26" t="s">
        <v>45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16" t="s">
        <v>15</v>
      </c>
      <c r="BY26" s="17"/>
      <c r="BZ26" s="17"/>
      <c r="CA26" s="17"/>
      <c r="CB26" s="17"/>
      <c r="CC26" s="17"/>
      <c r="CD26" s="17"/>
      <c r="CE26" s="17"/>
      <c r="CF26" s="17"/>
      <c r="CG26" s="18"/>
      <c r="CH26" s="22">
        <f>SUM(CH27:DA28)</f>
        <v>111.79</v>
      </c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4"/>
    </row>
    <row r="27" spans="1:105" s="10" customFormat="1" ht="22.5" customHeight="1" x14ac:dyDescent="0.2">
      <c r="A27" s="16" t="s">
        <v>46</v>
      </c>
      <c r="B27" s="17"/>
      <c r="C27" s="17"/>
      <c r="D27" s="17"/>
      <c r="E27" s="17"/>
      <c r="F27" s="17"/>
      <c r="G27" s="17"/>
      <c r="H27" s="18"/>
      <c r="I27" s="19"/>
      <c r="J27" s="20" t="s">
        <v>47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6" t="s">
        <v>15</v>
      </c>
      <c r="BY27" s="17"/>
      <c r="BZ27" s="17"/>
      <c r="CA27" s="17"/>
      <c r="CB27" s="17"/>
      <c r="CC27" s="17"/>
      <c r="CD27" s="17"/>
      <c r="CE27" s="17"/>
      <c r="CF27" s="17"/>
      <c r="CG27" s="18"/>
      <c r="CH27" s="28">
        <v>48.02</v>
      </c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10" customFormat="1" ht="11.25" x14ac:dyDescent="0.2">
      <c r="A28" s="16" t="s">
        <v>48</v>
      </c>
      <c r="B28" s="17"/>
      <c r="C28" s="17"/>
      <c r="D28" s="17"/>
      <c r="E28" s="17"/>
      <c r="F28" s="17"/>
      <c r="G28" s="17"/>
      <c r="H28" s="18"/>
      <c r="I28" s="19"/>
      <c r="J28" s="20" t="s">
        <v>49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6" t="s">
        <v>15</v>
      </c>
      <c r="BY28" s="17"/>
      <c r="BZ28" s="17"/>
      <c r="CA28" s="17"/>
      <c r="CB28" s="17"/>
      <c r="CC28" s="17"/>
      <c r="CD28" s="17"/>
      <c r="CE28" s="17"/>
      <c r="CF28" s="17"/>
      <c r="CG28" s="18"/>
      <c r="CH28" s="28">
        <v>63.77</v>
      </c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10" customFormat="1" ht="11.25" x14ac:dyDescent="0.2">
      <c r="A29" s="31" t="s">
        <v>50</v>
      </c>
      <c r="B29" s="32"/>
      <c r="C29" s="32"/>
      <c r="D29" s="32"/>
      <c r="E29" s="32"/>
      <c r="F29" s="32"/>
      <c r="G29" s="32"/>
      <c r="H29" s="33"/>
      <c r="I29" s="34"/>
      <c r="J29" s="26" t="s">
        <v>51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16" t="s">
        <v>15</v>
      </c>
      <c r="BY29" s="17"/>
      <c r="BZ29" s="17"/>
      <c r="CA29" s="17"/>
      <c r="CB29" s="17"/>
      <c r="CC29" s="17"/>
      <c r="CD29" s="17"/>
      <c r="CE29" s="17"/>
      <c r="CF29" s="17"/>
      <c r="CG29" s="18"/>
      <c r="CH29" s="22">
        <f>SUM(CH30:DA33)</f>
        <v>3953.1800000000003</v>
      </c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4"/>
    </row>
    <row r="30" spans="1:105" s="10" customFormat="1" ht="11.25" customHeight="1" x14ac:dyDescent="0.2">
      <c r="A30" s="16" t="s">
        <v>52</v>
      </c>
      <c r="B30" s="17"/>
      <c r="C30" s="17"/>
      <c r="D30" s="17"/>
      <c r="E30" s="17"/>
      <c r="F30" s="17"/>
      <c r="G30" s="17"/>
      <c r="H30" s="18"/>
      <c r="I30" s="19"/>
      <c r="J30" s="20" t="s">
        <v>53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6" t="s">
        <v>15</v>
      </c>
      <c r="BY30" s="17"/>
      <c r="BZ30" s="17"/>
      <c r="CA30" s="17"/>
      <c r="CB30" s="17"/>
      <c r="CC30" s="17"/>
      <c r="CD30" s="17"/>
      <c r="CE30" s="17"/>
      <c r="CF30" s="17"/>
      <c r="CG30" s="18"/>
      <c r="CH30" s="28">
        <f>'[1]9.2'!$X$129+'[1]9.5'!$X$104</f>
        <v>3660.13</v>
      </c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30"/>
    </row>
    <row r="31" spans="1:105" s="10" customFormat="1" ht="11.25" x14ac:dyDescent="0.2">
      <c r="A31" s="16" t="s">
        <v>54</v>
      </c>
      <c r="B31" s="17"/>
      <c r="C31" s="17"/>
      <c r="D31" s="17"/>
      <c r="E31" s="17"/>
      <c r="F31" s="17"/>
      <c r="G31" s="17"/>
      <c r="H31" s="18"/>
      <c r="I31" s="19"/>
      <c r="J31" s="20" t="s">
        <v>55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6" t="s">
        <v>15</v>
      </c>
      <c r="BY31" s="17"/>
      <c r="BZ31" s="17"/>
      <c r="CA31" s="17"/>
      <c r="CB31" s="17"/>
      <c r="CC31" s="17"/>
      <c r="CD31" s="17"/>
      <c r="CE31" s="17"/>
      <c r="CF31" s="17"/>
      <c r="CG31" s="18"/>
      <c r="CH31" s="28">
        <v>7.26</v>
      </c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30"/>
    </row>
    <row r="32" spans="1:105" s="10" customFormat="1" ht="11.25" x14ac:dyDescent="0.2">
      <c r="A32" s="16" t="s">
        <v>56</v>
      </c>
      <c r="B32" s="17"/>
      <c r="C32" s="17"/>
      <c r="D32" s="17"/>
      <c r="E32" s="17"/>
      <c r="F32" s="17"/>
      <c r="G32" s="17"/>
      <c r="H32" s="18"/>
      <c r="I32" s="19"/>
      <c r="J32" s="20" t="s">
        <v>57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6" t="s">
        <v>15</v>
      </c>
      <c r="BY32" s="17"/>
      <c r="BZ32" s="17"/>
      <c r="CA32" s="17"/>
      <c r="CB32" s="17"/>
      <c r="CC32" s="17"/>
      <c r="CD32" s="17"/>
      <c r="CE32" s="17"/>
      <c r="CF32" s="17"/>
      <c r="CG32" s="18"/>
      <c r="CH32" s="28">
        <v>110.1</v>
      </c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0"/>
    </row>
    <row r="33" spans="1:105" s="10" customFormat="1" ht="11.25" x14ac:dyDescent="0.2">
      <c r="A33" s="16" t="s">
        <v>58</v>
      </c>
      <c r="B33" s="17"/>
      <c r="C33" s="17"/>
      <c r="D33" s="17"/>
      <c r="E33" s="17"/>
      <c r="F33" s="17"/>
      <c r="G33" s="17"/>
      <c r="H33" s="18"/>
      <c r="I33" s="19"/>
      <c r="J33" s="20" t="s">
        <v>59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6" t="s">
        <v>15</v>
      </c>
      <c r="BY33" s="17"/>
      <c r="BZ33" s="17"/>
      <c r="CA33" s="17"/>
      <c r="CB33" s="17"/>
      <c r="CC33" s="17"/>
      <c r="CD33" s="17"/>
      <c r="CE33" s="17"/>
      <c r="CF33" s="17"/>
      <c r="CG33" s="18"/>
      <c r="CH33" s="28">
        <v>175.69</v>
      </c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30"/>
    </row>
    <row r="34" spans="1:105" s="10" customFormat="1" ht="11.25" x14ac:dyDescent="0.2">
      <c r="A34" s="31" t="s">
        <v>60</v>
      </c>
      <c r="B34" s="32"/>
      <c r="C34" s="32"/>
      <c r="D34" s="32"/>
      <c r="E34" s="32"/>
      <c r="F34" s="32"/>
      <c r="G34" s="32"/>
      <c r="H34" s="33"/>
      <c r="I34" s="34"/>
      <c r="J34" s="26" t="s">
        <v>61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16" t="s">
        <v>15</v>
      </c>
      <c r="BY34" s="17"/>
      <c r="BZ34" s="17"/>
      <c r="CA34" s="17"/>
      <c r="CB34" s="17"/>
      <c r="CC34" s="17"/>
      <c r="CD34" s="17"/>
      <c r="CE34" s="17"/>
      <c r="CF34" s="17"/>
      <c r="CG34" s="18"/>
      <c r="CH34" s="22">
        <f>SUM(CH35:DA39)</f>
        <v>2521</v>
      </c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4"/>
    </row>
    <row r="35" spans="1:105" s="10" customFormat="1" ht="11.25" customHeight="1" x14ac:dyDescent="0.2">
      <c r="A35" s="16" t="s">
        <v>62</v>
      </c>
      <c r="B35" s="17"/>
      <c r="C35" s="17"/>
      <c r="D35" s="17"/>
      <c r="E35" s="17"/>
      <c r="F35" s="17"/>
      <c r="G35" s="17"/>
      <c r="H35" s="18"/>
      <c r="I35" s="19"/>
      <c r="J35" s="20" t="s">
        <v>63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6" t="s">
        <v>15</v>
      </c>
      <c r="BY35" s="17"/>
      <c r="BZ35" s="17"/>
      <c r="CA35" s="17"/>
      <c r="CB35" s="17"/>
      <c r="CC35" s="17"/>
      <c r="CD35" s="17"/>
      <c r="CE35" s="17"/>
      <c r="CF35" s="17"/>
      <c r="CG35" s="18"/>
      <c r="CH35" s="28">
        <v>517.54</v>
      </c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30"/>
    </row>
    <row r="36" spans="1:105" s="10" customFormat="1" ht="11.25" x14ac:dyDescent="0.2">
      <c r="A36" s="16" t="s">
        <v>64</v>
      </c>
      <c r="B36" s="17"/>
      <c r="C36" s="17"/>
      <c r="D36" s="17"/>
      <c r="E36" s="17"/>
      <c r="F36" s="17"/>
      <c r="G36" s="17"/>
      <c r="H36" s="18"/>
      <c r="I36" s="19"/>
      <c r="J36" s="20" t="s">
        <v>65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6" t="s">
        <v>15</v>
      </c>
      <c r="BY36" s="17"/>
      <c r="BZ36" s="17"/>
      <c r="CA36" s="17"/>
      <c r="CB36" s="17"/>
      <c r="CC36" s="17"/>
      <c r="CD36" s="17"/>
      <c r="CE36" s="17"/>
      <c r="CF36" s="17"/>
      <c r="CG36" s="18"/>
      <c r="CH36" s="28">
        <v>498.36</v>
      </c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10" customFormat="1" ht="11.25" x14ac:dyDescent="0.2">
      <c r="A37" s="16" t="s">
        <v>66</v>
      </c>
      <c r="B37" s="17"/>
      <c r="C37" s="17"/>
      <c r="D37" s="17"/>
      <c r="E37" s="17"/>
      <c r="F37" s="17"/>
      <c r="G37" s="17"/>
      <c r="H37" s="18"/>
      <c r="I37" s="19"/>
      <c r="J37" s="20" t="s">
        <v>67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6" t="s">
        <v>15</v>
      </c>
      <c r="BY37" s="17"/>
      <c r="BZ37" s="17"/>
      <c r="CA37" s="17"/>
      <c r="CB37" s="17"/>
      <c r="CC37" s="17"/>
      <c r="CD37" s="17"/>
      <c r="CE37" s="17"/>
      <c r="CF37" s="17"/>
      <c r="CG37" s="18"/>
      <c r="CH37" s="28">
        <v>190.38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/>
    </row>
    <row r="38" spans="1:105" s="10" customFormat="1" ht="11.25" x14ac:dyDescent="0.2">
      <c r="A38" s="16" t="s">
        <v>68</v>
      </c>
      <c r="B38" s="17"/>
      <c r="C38" s="17"/>
      <c r="D38" s="17"/>
      <c r="E38" s="17"/>
      <c r="F38" s="17"/>
      <c r="G38" s="17"/>
      <c r="H38" s="18"/>
      <c r="I38" s="19"/>
      <c r="J38" s="20" t="s">
        <v>69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6" t="s">
        <v>15</v>
      </c>
      <c r="BY38" s="17"/>
      <c r="BZ38" s="17"/>
      <c r="CA38" s="17"/>
      <c r="CB38" s="17"/>
      <c r="CC38" s="17"/>
      <c r="CD38" s="17"/>
      <c r="CE38" s="17"/>
      <c r="CF38" s="17"/>
      <c r="CG38" s="18"/>
      <c r="CH38" s="28">
        <v>99.39</v>
      </c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30"/>
    </row>
    <row r="39" spans="1:105" s="10" customFormat="1" ht="11.25" customHeight="1" x14ac:dyDescent="0.2">
      <c r="A39" s="16" t="s">
        <v>70</v>
      </c>
      <c r="B39" s="17"/>
      <c r="C39" s="17"/>
      <c r="D39" s="17"/>
      <c r="E39" s="17"/>
      <c r="F39" s="17"/>
      <c r="G39" s="17"/>
      <c r="H39" s="18"/>
      <c r="I39" s="19"/>
      <c r="J39" s="20" t="s">
        <v>71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6" t="s">
        <v>15</v>
      </c>
      <c r="BY39" s="17"/>
      <c r="BZ39" s="17"/>
      <c r="CA39" s="17"/>
      <c r="CB39" s="17"/>
      <c r="CC39" s="17"/>
      <c r="CD39" s="17"/>
      <c r="CE39" s="17"/>
      <c r="CF39" s="17"/>
      <c r="CG39" s="18"/>
      <c r="CH39" s="28">
        <f>SUM(CH41:DA43)</f>
        <v>1215.33</v>
      </c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30"/>
    </row>
    <row r="40" spans="1:105" s="10" customFormat="1" ht="11.25" customHeight="1" x14ac:dyDescent="0.2">
      <c r="A40" s="16" t="s">
        <v>72</v>
      </c>
      <c r="B40" s="17"/>
      <c r="C40" s="17"/>
      <c r="D40" s="17"/>
      <c r="E40" s="17"/>
      <c r="F40" s="17"/>
      <c r="G40" s="17"/>
      <c r="H40" s="18"/>
      <c r="I40" s="19"/>
      <c r="J40" s="20" t="s">
        <v>73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6" t="s">
        <v>15</v>
      </c>
      <c r="BY40" s="17"/>
      <c r="BZ40" s="17"/>
      <c r="CA40" s="17"/>
      <c r="CB40" s="17"/>
      <c r="CC40" s="17"/>
      <c r="CD40" s="17"/>
      <c r="CE40" s="17"/>
      <c r="CF40" s="17"/>
      <c r="CG40" s="18"/>
      <c r="CH40" s="28">
        <v>0</v>
      </c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30"/>
    </row>
    <row r="41" spans="1:105" s="10" customFormat="1" ht="22.5" customHeight="1" x14ac:dyDescent="0.2">
      <c r="A41" s="16" t="s">
        <v>74</v>
      </c>
      <c r="B41" s="17"/>
      <c r="C41" s="17"/>
      <c r="D41" s="17"/>
      <c r="E41" s="17"/>
      <c r="F41" s="17"/>
      <c r="G41" s="17"/>
      <c r="H41" s="18"/>
      <c r="I41" s="19"/>
      <c r="J41" s="20" t="s">
        <v>75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6" t="s">
        <v>15</v>
      </c>
      <c r="BY41" s="17"/>
      <c r="BZ41" s="17"/>
      <c r="CA41" s="17"/>
      <c r="CB41" s="17"/>
      <c r="CC41" s="17"/>
      <c r="CD41" s="17"/>
      <c r="CE41" s="17"/>
      <c r="CF41" s="17"/>
      <c r="CG41" s="18"/>
      <c r="CH41" s="28">
        <v>0</v>
      </c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30"/>
    </row>
    <row r="42" spans="1:105" s="10" customFormat="1" ht="11.25" customHeight="1" x14ac:dyDescent="0.2">
      <c r="A42" s="16" t="s">
        <v>76</v>
      </c>
      <c r="B42" s="17"/>
      <c r="C42" s="17"/>
      <c r="D42" s="17"/>
      <c r="E42" s="17"/>
      <c r="F42" s="17"/>
      <c r="G42" s="17"/>
      <c r="H42" s="18"/>
      <c r="I42" s="19"/>
      <c r="J42" s="20" t="s">
        <v>77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6" t="s">
        <v>15</v>
      </c>
      <c r="BY42" s="17"/>
      <c r="BZ42" s="17"/>
      <c r="CA42" s="17"/>
      <c r="CB42" s="17"/>
      <c r="CC42" s="17"/>
      <c r="CD42" s="17"/>
      <c r="CE42" s="17"/>
      <c r="CF42" s="17"/>
      <c r="CG42" s="18"/>
      <c r="CH42" s="28">
        <v>668.46</v>
      </c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30"/>
    </row>
    <row r="43" spans="1:105" s="10" customFormat="1" ht="11.25" customHeight="1" x14ac:dyDescent="0.2">
      <c r="A43" s="16" t="s">
        <v>78</v>
      </c>
      <c r="B43" s="17"/>
      <c r="C43" s="17"/>
      <c r="D43" s="17"/>
      <c r="E43" s="17"/>
      <c r="F43" s="17"/>
      <c r="G43" s="17"/>
      <c r="H43" s="18"/>
      <c r="I43" s="19"/>
      <c r="J43" s="20" t="s">
        <v>29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6" t="s">
        <v>15</v>
      </c>
      <c r="BY43" s="17"/>
      <c r="BZ43" s="17"/>
      <c r="CA43" s="17"/>
      <c r="CB43" s="17"/>
      <c r="CC43" s="17"/>
      <c r="CD43" s="17"/>
      <c r="CE43" s="17"/>
      <c r="CF43" s="17"/>
      <c r="CG43" s="18"/>
      <c r="CH43" s="28">
        <v>546.87</v>
      </c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30"/>
    </row>
    <row r="44" spans="1:105" s="10" customFormat="1" ht="11.25" customHeight="1" x14ac:dyDescent="0.2">
      <c r="A44" s="31" t="s">
        <v>79</v>
      </c>
      <c r="B44" s="32"/>
      <c r="C44" s="32"/>
      <c r="D44" s="32"/>
      <c r="E44" s="32"/>
      <c r="F44" s="32"/>
      <c r="G44" s="32"/>
      <c r="H44" s="33"/>
      <c r="I44" s="34"/>
      <c r="J44" s="26" t="s">
        <v>80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16" t="s">
        <v>15</v>
      </c>
      <c r="BY44" s="17"/>
      <c r="BZ44" s="17"/>
      <c r="CA44" s="17"/>
      <c r="CB44" s="17"/>
      <c r="CC44" s="17"/>
      <c r="CD44" s="17"/>
      <c r="CE44" s="17"/>
      <c r="CF44" s="17"/>
      <c r="CG44" s="18"/>
      <c r="CH44" s="22">
        <v>96</v>
      </c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4"/>
    </row>
    <row r="45" spans="1:105" s="10" customFormat="1" ht="11.25" customHeight="1" x14ac:dyDescent="0.2">
      <c r="A45" s="31" t="s">
        <v>81</v>
      </c>
      <c r="B45" s="32"/>
      <c r="C45" s="32"/>
      <c r="D45" s="32"/>
      <c r="E45" s="32"/>
      <c r="F45" s="32"/>
      <c r="G45" s="32"/>
      <c r="H45" s="33"/>
      <c r="I45" s="34"/>
      <c r="J45" s="26" t="s">
        <v>82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16" t="s">
        <v>15</v>
      </c>
      <c r="BY45" s="17"/>
      <c r="BZ45" s="17"/>
      <c r="CA45" s="17"/>
      <c r="CB45" s="17"/>
      <c r="CC45" s="17"/>
      <c r="CD45" s="17"/>
      <c r="CE45" s="17"/>
      <c r="CF45" s="17"/>
      <c r="CG45" s="18"/>
      <c r="CH45" s="22">
        <f>SUM(CH46:DA51)</f>
        <v>2204.11</v>
      </c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4"/>
    </row>
    <row r="46" spans="1:105" s="10" customFormat="1" ht="11.25" customHeight="1" x14ac:dyDescent="0.2">
      <c r="A46" s="16" t="s">
        <v>83</v>
      </c>
      <c r="B46" s="17"/>
      <c r="C46" s="17"/>
      <c r="D46" s="17"/>
      <c r="E46" s="17"/>
      <c r="F46" s="17"/>
      <c r="G46" s="17"/>
      <c r="H46" s="18"/>
      <c r="I46" s="19"/>
      <c r="J46" s="20" t="s">
        <v>84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6" t="s">
        <v>15</v>
      </c>
      <c r="BY46" s="17"/>
      <c r="BZ46" s="17"/>
      <c r="CA46" s="17"/>
      <c r="CB46" s="17"/>
      <c r="CC46" s="17"/>
      <c r="CD46" s="17"/>
      <c r="CE46" s="17"/>
      <c r="CF46" s="17"/>
      <c r="CG46" s="18"/>
      <c r="CH46" s="28">
        <v>0</v>
      </c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30"/>
    </row>
    <row r="47" spans="1:105" s="10" customFormat="1" ht="11.25" customHeight="1" x14ac:dyDescent="0.2">
      <c r="A47" s="16" t="s">
        <v>85</v>
      </c>
      <c r="B47" s="17"/>
      <c r="C47" s="17"/>
      <c r="D47" s="17"/>
      <c r="E47" s="17"/>
      <c r="F47" s="17"/>
      <c r="G47" s="17"/>
      <c r="H47" s="18"/>
      <c r="I47" s="19"/>
      <c r="J47" s="20" t="s">
        <v>86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6" t="s">
        <v>15</v>
      </c>
      <c r="BY47" s="17"/>
      <c r="BZ47" s="17"/>
      <c r="CA47" s="17"/>
      <c r="CB47" s="17"/>
      <c r="CC47" s="17"/>
      <c r="CD47" s="17"/>
      <c r="CE47" s="17"/>
      <c r="CF47" s="17"/>
      <c r="CG47" s="18"/>
      <c r="CH47" s="28">
        <v>1538.12</v>
      </c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30"/>
    </row>
    <row r="48" spans="1:105" s="10" customFormat="1" ht="11.25" customHeight="1" x14ac:dyDescent="0.2">
      <c r="A48" s="16" t="s">
        <v>87</v>
      </c>
      <c r="B48" s="17"/>
      <c r="C48" s="17"/>
      <c r="D48" s="17"/>
      <c r="E48" s="17"/>
      <c r="F48" s="17"/>
      <c r="G48" s="17"/>
      <c r="H48" s="18"/>
      <c r="I48" s="19"/>
      <c r="J48" s="20" t="s">
        <v>88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6" t="s">
        <v>15</v>
      </c>
      <c r="BY48" s="17"/>
      <c r="BZ48" s="17"/>
      <c r="CA48" s="17"/>
      <c r="CB48" s="17"/>
      <c r="CC48" s="17"/>
      <c r="CD48" s="17"/>
      <c r="CE48" s="17"/>
      <c r="CF48" s="17"/>
      <c r="CG48" s="18"/>
      <c r="CH48" s="28">
        <v>70.63</v>
      </c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30"/>
    </row>
    <row r="49" spans="1:117" s="10" customFormat="1" ht="11.25" customHeight="1" x14ac:dyDescent="0.2">
      <c r="A49" s="16" t="s">
        <v>89</v>
      </c>
      <c r="B49" s="17"/>
      <c r="C49" s="17"/>
      <c r="D49" s="17"/>
      <c r="E49" s="17"/>
      <c r="F49" s="17"/>
      <c r="G49" s="17"/>
      <c r="H49" s="18"/>
      <c r="I49" s="19"/>
      <c r="J49" s="20" t="s">
        <v>90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6" t="s">
        <v>15</v>
      </c>
      <c r="BY49" s="17"/>
      <c r="BZ49" s="17"/>
      <c r="CA49" s="17"/>
      <c r="CB49" s="17"/>
      <c r="CC49" s="17"/>
      <c r="CD49" s="17"/>
      <c r="CE49" s="17"/>
      <c r="CF49" s="17"/>
      <c r="CG49" s="18"/>
      <c r="CH49" s="28">
        <v>0</v>
      </c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0"/>
    </row>
    <row r="50" spans="1:117" s="10" customFormat="1" ht="11.25" customHeight="1" x14ac:dyDescent="0.2">
      <c r="A50" s="16" t="s">
        <v>91</v>
      </c>
      <c r="B50" s="17"/>
      <c r="C50" s="17"/>
      <c r="D50" s="17"/>
      <c r="E50" s="17"/>
      <c r="F50" s="17"/>
      <c r="G50" s="17"/>
      <c r="H50" s="18"/>
      <c r="I50" s="19"/>
      <c r="J50" s="20" t="s">
        <v>92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6" t="s">
        <v>15</v>
      </c>
      <c r="BY50" s="17"/>
      <c r="BZ50" s="17"/>
      <c r="CA50" s="17"/>
      <c r="CB50" s="17"/>
      <c r="CC50" s="17"/>
      <c r="CD50" s="17"/>
      <c r="CE50" s="17"/>
      <c r="CF50" s="17"/>
      <c r="CG50" s="18"/>
      <c r="CH50" s="28">
        <v>0</v>
      </c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30"/>
    </row>
    <row r="51" spans="1:117" s="10" customFormat="1" ht="11.25" customHeight="1" x14ac:dyDescent="0.2">
      <c r="A51" s="16" t="s">
        <v>93</v>
      </c>
      <c r="B51" s="17"/>
      <c r="C51" s="17"/>
      <c r="D51" s="17"/>
      <c r="E51" s="17"/>
      <c r="F51" s="17"/>
      <c r="G51" s="17"/>
      <c r="H51" s="18"/>
      <c r="I51" s="19"/>
      <c r="J51" s="20" t="s">
        <v>29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6" t="s">
        <v>15</v>
      </c>
      <c r="BY51" s="17"/>
      <c r="BZ51" s="17"/>
      <c r="CA51" s="17"/>
      <c r="CB51" s="17"/>
      <c r="CC51" s="17"/>
      <c r="CD51" s="17"/>
      <c r="CE51" s="17"/>
      <c r="CF51" s="17"/>
      <c r="CG51" s="18"/>
      <c r="CH51" s="28">
        <v>595.36</v>
      </c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30"/>
    </row>
    <row r="52" spans="1:117" s="10" customFormat="1" ht="11.25" customHeight="1" x14ac:dyDescent="0.2">
      <c r="A52" s="31">
        <v>2</v>
      </c>
      <c r="B52" s="32"/>
      <c r="C52" s="32"/>
      <c r="D52" s="32"/>
      <c r="E52" s="32"/>
      <c r="F52" s="32"/>
      <c r="G52" s="32"/>
      <c r="H52" s="33"/>
      <c r="I52" s="34"/>
      <c r="J52" s="26" t="s">
        <v>94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7"/>
      <c r="BX52" s="16" t="s">
        <v>15</v>
      </c>
      <c r="BY52" s="17"/>
      <c r="BZ52" s="17"/>
      <c r="CA52" s="17"/>
      <c r="CB52" s="17"/>
      <c r="CC52" s="17"/>
      <c r="CD52" s="17"/>
      <c r="CE52" s="17"/>
      <c r="CF52" s="17"/>
      <c r="CG52" s="18"/>
      <c r="CH52" s="22">
        <v>0</v>
      </c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4"/>
    </row>
    <row r="53" spans="1:117" s="10" customFormat="1" ht="11.25" customHeight="1" x14ac:dyDescent="0.2">
      <c r="A53" s="31">
        <v>3</v>
      </c>
      <c r="B53" s="32"/>
      <c r="C53" s="32"/>
      <c r="D53" s="32"/>
      <c r="E53" s="32"/>
      <c r="F53" s="32"/>
      <c r="G53" s="32"/>
      <c r="H53" s="33"/>
      <c r="I53" s="34"/>
      <c r="J53" s="26" t="s">
        <v>95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7"/>
      <c r="BX53" s="16" t="s">
        <v>15</v>
      </c>
      <c r="BY53" s="17"/>
      <c r="BZ53" s="17"/>
      <c r="CA53" s="17"/>
      <c r="CB53" s="17"/>
      <c r="CC53" s="17"/>
      <c r="CD53" s="17"/>
      <c r="CE53" s="17"/>
      <c r="CF53" s="17"/>
      <c r="CG53" s="18"/>
      <c r="CH53" s="22">
        <f>SUM(CH54:DA58)</f>
        <v>2711.4700000000003</v>
      </c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4"/>
    </row>
    <row r="54" spans="1:117" s="10" customFormat="1" ht="11.25" customHeight="1" x14ac:dyDescent="0.2">
      <c r="A54" s="16" t="s">
        <v>96</v>
      </c>
      <c r="B54" s="17"/>
      <c r="C54" s="17"/>
      <c r="D54" s="17"/>
      <c r="E54" s="17"/>
      <c r="F54" s="17"/>
      <c r="G54" s="17"/>
      <c r="H54" s="18"/>
      <c r="I54" s="19"/>
      <c r="J54" s="20" t="s">
        <v>97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6" t="s">
        <v>15</v>
      </c>
      <c r="BY54" s="17"/>
      <c r="BZ54" s="17"/>
      <c r="CA54" s="17"/>
      <c r="CB54" s="17"/>
      <c r="CC54" s="17"/>
      <c r="CD54" s="17"/>
      <c r="CE54" s="17"/>
      <c r="CF54" s="17"/>
      <c r="CG54" s="18"/>
      <c r="CH54" s="28">
        <v>335.22</v>
      </c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30"/>
    </row>
    <row r="55" spans="1:117" s="10" customFormat="1" ht="11.25" customHeight="1" x14ac:dyDescent="0.2">
      <c r="A55" s="16" t="s">
        <v>98</v>
      </c>
      <c r="B55" s="17"/>
      <c r="C55" s="17"/>
      <c r="D55" s="17"/>
      <c r="E55" s="17"/>
      <c r="F55" s="17"/>
      <c r="G55" s="17"/>
      <c r="H55" s="18"/>
      <c r="I55" s="19"/>
      <c r="J55" s="20" t="s">
        <v>99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6" t="s">
        <v>15</v>
      </c>
      <c r="BY55" s="17"/>
      <c r="BZ55" s="17"/>
      <c r="CA55" s="17"/>
      <c r="CB55" s="17"/>
      <c r="CC55" s="17"/>
      <c r="CD55" s="17"/>
      <c r="CE55" s="17"/>
      <c r="CF55" s="17"/>
      <c r="CG55" s="18"/>
      <c r="CH55" s="28">
        <v>0</v>
      </c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30"/>
    </row>
    <row r="56" spans="1:117" s="10" customFormat="1" ht="11.25" x14ac:dyDescent="0.2">
      <c r="A56" s="16" t="s">
        <v>100</v>
      </c>
      <c r="B56" s="17"/>
      <c r="C56" s="17"/>
      <c r="D56" s="17"/>
      <c r="E56" s="17"/>
      <c r="F56" s="17"/>
      <c r="G56" s="17"/>
      <c r="H56" s="18"/>
      <c r="I56" s="19"/>
      <c r="J56" s="20" t="s">
        <v>101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6" t="s">
        <v>15</v>
      </c>
      <c r="BY56" s="17"/>
      <c r="BZ56" s="17"/>
      <c r="CA56" s="17"/>
      <c r="CB56" s="17"/>
      <c r="CC56" s="17"/>
      <c r="CD56" s="17"/>
      <c r="CE56" s="17"/>
      <c r="CF56" s="17"/>
      <c r="CG56" s="18"/>
      <c r="CH56" s="28">
        <v>1712.56</v>
      </c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30"/>
    </row>
    <row r="57" spans="1:117" s="10" customFormat="1" ht="11.25" x14ac:dyDescent="0.2">
      <c r="A57" s="16" t="s">
        <v>102</v>
      </c>
      <c r="B57" s="17"/>
      <c r="C57" s="17"/>
      <c r="D57" s="17"/>
      <c r="E57" s="17"/>
      <c r="F57" s="17"/>
      <c r="G57" s="17"/>
      <c r="H57" s="18"/>
      <c r="I57" s="19"/>
      <c r="J57" s="20" t="s">
        <v>103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6" t="s">
        <v>15</v>
      </c>
      <c r="BY57" s="17"/>
      <c r="BZ57" s="17"/>
      <c r="CA57" s="17"/>
      <c r="CB57" s="17"/>
      <c r="CC57" s="17"/>
      <c r="CD57" s="17"/>
      <c r="CE57" s="17"/>
      <c r="CF57" s="17"/>
      <c r="CG57" s="18"/>
      <c r="CH57" s="28">
        <v>0</v>
      </c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30"/>
    </row>
    <row r="58" spans="1:117" s="10" customFormat="1" ht="11.25" x14ac:dyDescent="0.2">
      <c r="A58" s="16" t="s">
        <v>104</v>
      </c>
      <c r="B58" s="17"/>
      <c r="C58" s="17"/>
      <c r="D58" s="17"/>
      <c r="E58" s="17"/>
      <c r="F58" s="17"/>
      <c r="G58" s="17"/>
      <c r="H58" s="18"/>
      <c r="I58" s="19"/>
      <c r="J58" s="20" t="s">
        <v>105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6" t="s">
        <v>15</v>
      </c>
      <c r="BY58" s="17"/>
      <c r="BZ58" s="17"/>
      <c r="CA58" s="17"/>
      <c r="CB58" s="17"/>
      <c r="CC58" s="17"/>
      <c r="CD58" s="17"/>
      <c r="CE58" s="17"/>
      <c r="CF58" s="17"/>
      <c r="CG58" s="18"/>
      <c r="CH58" s="28">
        <v>663.69</v>
      </c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30"/>
    </row>
    <row r="59" spans="1:117" s="10" customFormat="1" ht="11.25" x14ac:dyDescent="0.2">
      <c r="A59" s="31">
        <v>4</v>
      </c>
      <c r="B59" s="32"/>
      <c r="C59" s="32"/>
      <c r="D59" s="32"/>
      <c r="E59" s="32"/>
      <c r="F59" s="32"/>
      <c r="G59" s="32"/>
      <c r="H59" s="33"/>
      <c r="I59" s="34"/>
      <c r="J59" s="26" t="s">
        <v>106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7"/>
      <c r="BX59" s="16" t="s">
        <v>15</v>
      </c>
      <c r="BY59" s="17"/>
      <c r="BZ59" s="17"/>
      <c r="CA59" s="17"/>
      <c r="CB59" s="17"/>
      <c r="CC59" s="17"/>
      <c r="CD59" s="17"/>
      <c r="CE59" s="17"/>
      <c r="CF59" s="17"/>
      <c r="CG59" s="18"/>
      <c r="CH59" s="22">
        <f>CH60+CH65</f>
        <v>5456.6149999999998</v>
      </c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4"/>
    </row>
    <row r="60" spans="1:117" s="10" customFormat="1" ht="11.25" x14ac:dyDescent="0.2">
      <c r="A60" s="31" t="s">
        <v>107</v>
      </c>
      <c r="B60" s="32"/>
      <c r="C60" s="32"/>
      <c r="D60" s="32"/>
      <c r="E60" s="32"/>
      <c r="F60" s="32"/>
      <c r="G60" s="32"/>
      <c r="H60" s="33"/>
      <c r="I60" s="34"/>
      <c r="J60" s="26" t="s">
        <v>108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7"/>
      <c r="BX60" s="16" t="s">
        <v>15</v>
      </c>
      <c r="BY60" s="17"/>
      <c r="BZ60" s="17"/>
      <c r="CA60" s="17"/>
      <c r="CB60" s="17"/>
      <c r="CC60" s="17"/>
      <c r="CD60" s="17"/>
      <c r="CE60" s="17"/>
      <c r="CF60" s="17"/>
      <c r="CG60" s="18"/>
      <c r="CH60" s="28">
        <f>SUM(CH61:DA64)</f>
        <v>4022.78</v>
      </c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</row>
    <row r="61" spans="1:117" s="10" customFormat="1" ht="11.25" x14ac:dyDescent="0.2">
      <c r="A61" s="16" t="s">
        <v>109</v>
      </c>
      <c r="B61" s="17"/>
      <c r="C61" s="17"/>
      <c r="D61" s="17"/>
      <c r="E61" s="17"/>
      <c r="F61" s="17"/>
      <c r="G61" s="17"/>
      <c r="H61" s="18"/>
      <c r="I61" s="19"/>
      <c r="J61" s="20" t="s">
        <v>110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6" t="s">
        <v>15</v>
      </c>
      <c r="BY61" s="17"/>
      <c r="BZ61" s="17"/>
      <c r="CA61" s="17"/>
      <c r="CB61" s="17"/>
      <c r="CC61" s="17"/>
      <c r="CD61" s="17"/>
      <c r="CE61" s="17"/>
      <c r="CF61" s="17"/>
      <c r="CG61" s="18"/>
      <c r="CH61" s="28">
        <v>0</v>
      </c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30"/>
    </row>
    <row r="62" spans="1:117" s="10" customFormat="1" ht="18.75" customHeight="1" x14ac:dyDescent="0.2">
      <c r="A62" s="16" t="s">
        <v>111</v>
      </c>
      <c r="B62" s="17"/>
      <c r="C62" s="17"/>
      <c r="D62" s="17"/>
      <c r="E62" s="17"/>
      <c r="F62" s="17"/>
      <c r="G62" s="17"/>
      <c r="H62" s="18"/>
      <c r="I62" s="19"/>
      <c r="J62" s="20" t="s">
        <v>112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6" t="s">
        <v>15</v>
      </c>
      <c r="BY62" s="17"/>
      <c r="BZ62" s="17"/>
      <c r="CA62" s="17"/>
      <c r="CB62" s="17"/>
      <c r="CC62" s="17"/>
      <c r="CD62" s="17"/>
      <c r="CE62" s="17"/>
      <c r="CF62" s="17"/>
      <c r="CG62" s="18"/>
      <c r="CH62" s="28">
        <v>0</v>
      </c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30"/>
    </row>
    <row r="63" spans="1:117" s="10" customFormat="1" ht="11.25" x14ac:dyDescent="0.2">
      <c r="A63" s="16" t="s">
        <v>113</v>
      </c>
      <c r="B63" s="17"/>
      <c r="C63" s="17"/>
      <c r="D63" s="17"/>
      <c r="E63" s="17"/>
      <c r="F63" s="17"/>
      <c r="G63" s="17"/>
      <c r="H63" s="18"/>
      <c r="I63" s="19"/>
      <c r="J63" s="20" t="s">
        <v>114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6" t="s">
        <v>15</v>
      </c>
      <c r="BY63" s="17"/>
      <c r="BZ63" s="17"/>
      <c r="CA63" s="17"/>
      <c r="CB63" s="17"/>
      <c r="CC63" s="17"/>
      <c r="CD63" s="17"/>
      <c r="CE63" s="17"/>
      <c r="CF63" s="17"/>
      <c r="CG63" s="18"/>
      <c r="CH63" s="28">
        <v>4022.78</v>
      </c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30"/>
    </row>
    <row r="64" spans="1:117" s="10" customFormat="1" ht="22.5" customHeight="1" x14ac:dyDescent="0.2">
      <c r="A64" s="16" t="s">
        <v>115</v>
      </c>
      <c r="B64" s="17"/>
      <c r="C64" s="17"/>
      <c r="D64" s="17"/>
      <c r="E64" s="17"/>
      <c r="F64" s="17"/>
      <c r="G64" s="17"/>
      <c r="H64" s="18"/>
      <c r="I64" s="19"/>
      <c r="J64" s="20" t="s">
        <v>116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6" t="s">
        <v>15</v>
      </c>
      <c r="BY64" s="17"/>
      <c r="BZ64" s="17"/>
      <c r="CA64" s="17"/>
      <c r="CB64" s="17"/>
      <c r="CC64" s="17"/>
      <c r="CD64" s="17"/>
      <c r="CE64" s="17"/>
      <c r="CF64" s="17"/>
      <c r="CG64" s="18"/>
      <c r="CH64" s="28">
        <v>0</v>
      </c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30"/>
      <c r="DM64" s="35"/>
    </row>
    <row r="65" spans="1:105" s="10" customFormat="1" ht="11.25" x14ac:dyDescent="0.2">
      <c r="A65" s="31" t="s">
        <v>117</v>
      </c>
      <c r="B65" s="32"/>
      <c r="C65" s="32"/>
      <c r="D65" s="32"/>
      <c r="E65" s="32"/>
      <c r="F65" s="32"/>
      <c r="G65" s="32"/>
      <c r="H65" s="33"/>
      <c r="I65" s="34"/>
      <c r="J65" s="26" t="s">
        <v>118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7"/>
      <c r="BX65" s="16" t="s">
        <v>15</v>
      </c>
      <c r="BY65" s="17"/>
      <c r="BZ65" s="17"/>
      <c r="CA65" s="17"/>
      <c r="CB65" s="17"/>
      <c r="CC65" s="17"/>
      <c r="CD65" s="17"/>
      <c r="CE65" s="17"/>
      <c r="CF65" s="17"/>
      <c r="CG65" s="18"/>
      <c r="CH65" s="22">
        <f>(CH11+CH60-CH11-(CH52-CH53)+(CH52-CH53+CH56))*0.2/(1-0.2)</f>
        <v>1433.8349999999996</v>
      </c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4"/>
    </row>
    <row r="66" spans="1:105" s="10" customFormat="1" ht="11.25" x14ac:dyDescent="0.2">
      <c r="A66" s="31">
        <v>5</v>
      </c>
      <c r="B66" s="32"/>
      <c r="C66" s="32"/>
      <c r="D66" s="32"/>
      <c r="E66" s="32"/>
      <c r="F66" s="32"/>
      <c r="G66" s="32"/>
      <c r="H66" s="33"/>
      <c r="I66" s="34"/>
      <c r="J66" s="26" t="s">
        <v>119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7"/>
      <c r="BX66" s="16" t="s">
        <v>15</v>
      </c>
      <c r="BY66" s="17"/>
      <c r="BZ66" s="17"/>
      <c r="CA66" s="17"/>
      <c r="CB66" s="17"/>
      <c r="CC66" s="17"/>
      <c r="CD66" s="17"/>
      <c r="CE66" s="17"/>
      <c r="CF66" s="17"/>
      <c r="CG66" s="18"/>
      <c r="CH66" s="28">
        <f>CH11-CH52+CH53+CH59+CH65</f>
        <v>151214.32</v>
      </c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30"/>
    </row>
    <row r="67" spans="1:105" s="10" customFormat="1" ht="11.25" x14ac:dyDescent="0.2">
      <c r="A67" s="31" t="s">
        <v>120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05" s="10" customFormat="1" ht="11.25" customHeight="1" x14ac:dyDescent="0.2">
      <c r="A68" s="16">
        <v>1</v>
      </c>
      <c r="B68" s="17"/>
      <c r="C68" s="17"/>
      <c r="D68" s="17"/>
      <c r="E68" s="17"/>
      <c r="F68" s="17"/>
      <c r="G68" s="17"/>
      <c r="H68" s="18"/>
      <c r="I68" s="19"/>
      <c r="J68" s="20" t="s">
        <v>121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6" t="s">
        <v>122</v>
      </c>
      <c r="BY68" s="17"/>
      <c r="BZ68" s="17"/>
      <c r="CA68" s="17"/>
      <c r="CB68" s="17"/>
      <c r="CC68" s="17"/>
      <c r="CD68" s="17"/>
      <c r="CE68" s="17"/>
      <c r="CF68" s="17"/>
      <c r="CG68" s="18"/>
      <c r="CH68" s="36">
        <v>206</v>
      </c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8"/>
    </row>
    <row r="69" spans="1:105" s="10" customFormat="1" ht="11.25" x14ac:dyDescent="0.2">
      <c r="A69" s="16">
        <v>2</v>
      </c>
      <c r="B69" s="17"/>
      <c r="C69" s="17"/>
      <c r="D69" s="17"/>
      <c r="E69" s="17"/>
      <c r="F69" s="17"/>
      <c r="G69" s="17"/>
      <c r="H69" s="18"/>
      <c r="I69" s="19"/>
      <c r="J69" s="20" t="s">
        <v>123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1"/>
      <c r="BX69" s="16" t="s">
        <v>124</v>
      </c>
      <c r="BY69" s="17"/>
      <c r="BZ69" s="17"/>
      <c r="CA69" s="17"/>
      <c r="CB69" s="17"/>
      <c r="CC69" s="17"/>
      <c r="CD69" s="17"/>
      <c r="CE69" s="17"/>
      <c r="CF69" s="17"/>
      <c r="CG69" s="18"/>
      <c r="CH69" s="39">
        <v>1057.6679999999999</v>
      </c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1"/>
    </row>
    <row r="70" spans="1:105" s="10" customFormat="1" ht="11.25" x14ac:dyDescent="0.2">
      <c r="A70" s="16">
        <v>3</v>
      </c>
      <c r="B70" s="17"/>
      <c r="C70" s="17"/>
      <c r="D70" s="17"/>
      <c r="E70" s="17"/>
      <c r="F70" s="17"/>
      <c r="G70" s="17"/>
      <c r="H70" s="18"/>
      <c r="I70" s="19"/>
      <c r="J70" s="20" t="s">
        <v>125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1"/>
      <c r="BX70" s="16" t="s">
        <v>126</v>
      </c>
      <c r="BY70" s="17"/>
      <c r="BZ70" s="17"/>
      <c r="CA70" s="17"/>
      <c r="CB70" s="17"/>
      <c r="CC70" s="17"/>
      <c r="CD70" s="17"/>
      <c r="CE70" s="17"/>
      <c r="CF70" s="17"/>
      <c r="CG70" s="18"/>
      <c r="CH70" s="36">
        <v>65</v>
      </c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8"/>
    </row>
    <row r="71" spans="1:105" s="10" customFormat="1" ht="11.25" x14ac:dyDescent="0.2">
      <c r="A71" s="16">
        <v>4</v>
      </c>
      <c r="B71" s="17"/>
      <c r="C71" s="17"/>
      <c r="D71" s="17"/>
      <c r="E71" s="17"/>
      <c r="F71" s="17"/>
      <c r="G71" s="17"/>
      <c r="H71" s="18"/>
      <c r="I71" s="19"/>
      <c r="J71" s="20" t="s">
        <v>127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6" t="s">
        <v>128</v>
      </c>
      <c r="BY71" s="17"/>
      <c r="BZ71" s="17"/>
      <c r="CA71" s="17"/>
      <c r="CB71" s="17"/>
      <c r="CC71" s="17"/>
      <c r="CD71" s="17"/>
      <c r="CE71" s="17"/>
      <c r="CF71" s="17"/>
      <c r="CG71" s="18"/>
      <c r="CH71" s="36">
        <v>59</v>
      </c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8"/>
    </row>
  </sheetData>
  <mergeCells count="254"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2022-05-26T10:46:32Z</dcterms:created>
  <dcterms:modified xsi:type="dcterms:W3CDTF">2022-05-26T10:47:38Z</dcterms:modified>
</cp:coreProperties>
</file>